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ae874783548832/Área de Trabalho/Luciano/Excel/6/"/>
    </mc:Choice>
  </mc:AlternateContent>
  <xr:revisionPtr revIDLastSave="94" documentId="13_ncr:1_{47D863D4-1CEA-42CA-AD75-86B2036ED1BE}" xr6:coauthVersionLast="47" xr6:coauthVersionMax="47" xr10:uidLastSave="{9AB6769F-045E-450A-BA3F-2602CAC2D1BA}"/>
  <bookViews>
    <workbookView xWindow="9996" yWindow="0" windowWidth="13140" windowHeight="12336" tabRatio="946" firstSheet="6" activeTab="7" xr2:uid="{85756AF8-9354-4BBA-80FF-BF0532E9FFC1}"/>
  </bookViews>
  <sheets>
    <sheet name="Contents" sheetId="8" r:id="rId1"/>
    <sheet name="TimeSheet" sheetId="3" r:id="rId2"/>
    <sheet name="TimeSheet-2" sheetId="9" r:id="rId3"/>
    <sheet name="TimeSheet Format" sheetId="7" r:id="rId4"/>
    <sheet name="TimeSheet using MOD Function" sheetId="4" r:id="rId5"/>
    <sheet name="TimeSheet with Overtime" sheetId="1" r:id="rId6"/>
    <sheet name="Weekly TimeSheet" sheetId="5" r:id="rId7"/>
    <sheet name="Weekly Time Sheet Project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6" l="1"/>
  <c r="E3" i="1"/>
  <c r="F3" i="1"/>
  <c r="E3" i="9"/>
  <c r="G4" i="5"/>
  <c r="E3" i="3"/>
  <c r="F11" i="7"/>
  <c r="F10" i="7"/>
  <c r="F9" i="7"/>
  <c r="F8" i="7"/>
  <c r="F7" i="7"/>
  <c r="F6" i="7"/>
  <c r="F5" i="7"/>
  <c r="F4" i="7"/>
  <c r="F3" i="7"/>
  <c r="E11" i="7"/>
  <c r="E10" i="7"/>
  <c r="E9" i="7"/>
  <c r="E8" i="7"/>
  <c r="E7" i="7"/>
  <c r="E6" i="7"/>
  <c r="E5" i="7"/>
  <c r="E4" i="7"/>
  <c r="E3" i="7"/>
  <c r="E11" i="9"/>
  <c r="E10" i="9"/>
  <c r="E9" i="9"/>
  <c r="E8" i="9"/>
  <c r="E7" i="9"/>
  <c r="E6" i="9"/>
  <c r="E5" i="9"/>
  <c r="E4" i="9"/>
  <c r="E4" i="4" l="1"/>
  <c r="E5" i="4"/>
  <c r="E6" i="4"/>
  <c r="E7" i="4"/>
  <c r="E8" i="4"/>
  <c r="E9" i="4"/>
  <c r="E10" i="4"/>
  <c r="E11" i="4"/>
  <c r="E3" i="4"/>
  <c r="E10" i="6" l="1"/>
  <c r="E9" i="6"/>
  <c r="E8" i="6"/>
  <c r="E7" i="6"/>
  <c r="E6" i="6"/>
  <c r="E5" i="6"/>
  <c r="E4" i="6"/>
  <c r="G9" i="6" s="1"/>
  <c r="E5" i="5"/>
  <c r="E6" i="5"/>
  <c r="E7" i="5"/>
  <c r="E8" i="5"/>
  <c r="E9" i="5"/>
  <c r="E10" i="5"/>
  <c r="E4" i="5"/>
  <c r="G4" i="6" l="1"/>
  <c r="F4" i="6" s="1"/>
  <c r="G6" i="5"/>
  <c r="F6" i="5" s="1"/>
  <c r="F4" i="5"/>
  <c r="H14" i="6"/>
  <c r="F9" i="6"/>
  <c r="G8" i="6"/>
  <c r="F8" i="6" s="1"/>
  <c r="G7" i="6"/>
  <c r="F7" i="6" s="1"/>
  <c r="G6" i="6"/>
  <c r="F6" i="6" s="1"/>
  <c r="G10" i="6"/>
  <c r="F10" i="6" s="1"/>
  <c r="G5" i="6"/>
  <c r="G8" i="5"/>
  <c r="F8" i="5" s="1"/>
  <c r="G9" i="5"/>
  <c r="F9" i="5" s="1"/>
  <c r="G5" i="5"/>
  <c r="F5" i="5" s="1"/>
  <c r="G7" i="5"/>
  <c r="F7" i="5" s="1"/>
  <c r="G10" i="5"/>
  <c r="F10" i="5" s="1"/>
  <c r="F11" i="5" l="1"/>
  <c r="F5" i="6"/>
  <c r="G15" i="6" s="1"/>
  <c r="G16" i="6" s="1"/>
  <c r="H15" i="6"/>
  <c r="H16" i="6" s="1"/>
  <c r="G11" i="6"/>
  <c r="F11" i="6" l="1"/>
  <c r="E4" i="3"/>
  <c r="E5" i="3"/>
  <c r="E6" i="3"/>
  <c r="E7" i="3"/>
  <c r="E8" i="3"/>
  <c r="E9" i="3"/>
  <c r="E10" i="3"/>
  <c r="E11" i="3"/>
  <c r="F4" i="1"/>
  <c r="F5" i="1"/>
  <c r="F6" i="1"/>
  <c r="F7" i="1"/>
  <c r="F8" i="1"/>
  <c r="F9" i="1"/>
  <c r="F10" i="1"/>
  <c r="F11" i="1"/>
  <c r="E4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<sst xmlns="http://schemas.openxmlformats.org/spreadsheetml/2006/main" count="117" uniqueCount="44">
  <si>
    <t>Steve</t>
  </si>
  <si>
    <t>Mel</t>
  </si>
  <si>
    <t>Fred</t>
  </si>
  <si>
    <t>Moira</t>
  </si>
  <si>
    <t>Jane</t>
  </si>
  <si>
    <t>Bob</t>
  </si>
  <si>
    <t>Sam</t>
  </si>
  <si>
    <t>Olivia</t>
  </si>
  <si>
    <t>Hannah</t>
  </si>
  <si>
    <t>Contents</t>
  </si>
  <si>
    <t>CALCULATE HOURS WORKED</t>
  </si>
  <si>
    <t>TimeSheet</t>
  </si>
  <si>
    <t>TimeSheet-2</t>
  </si>
  <si>
    <t>TimeSheet Format</t>
  </si>
  <si>
    <t>TimeSheet using MOD Function</t>
  </si>
  <si>
    <t>TimeSheet with Overtime</t>
  </si>
  <si>
    <t>Weekly TimeSheet</t>
  </si>
  <si>
    <t>Weekly Time Sheet Project</t>
  </si>
  <si>
    <t>https://www.automateexcel.com/formulas/calculate-hours-worked/</t>
  </si>
  <si>
    <t>Funcionário</t>
  </si>
  <si>
    <t>Hora de entrada</t>
  </si>
  <si>
    <t>Hora de saída</t>
  </si>
  <si>
    <t>Tempo trabalhado</t>
  </si>
  <si>
    <t>Formato de tempo</t>
  </si>
  <si>
    <t>Formato de número</t>
  </si>
  <si>
    <t>Tempo Normal</t>
  </si>
  <si>
    <t>Horas Extras</t>
  </si>
  <si>
    <t>Tempo Padrão</t>
  </si>
  <si>
    <t>Dia</t>
  </si>
  <si>
    <t>Horas trabalhadas</t>
  </si>
  <si>
    <t>Regulares</t>
  </si>
  <si>
    <t>Horas Totais:</t>
  </si>
  <si>
    <t>Projeto</t>
  </si>
  <si>
    <t>Projeto ABC</t>
  </si>
  <si>
    <t>Projeto XYZ</t>
  </si>
  <si>
    <t>Seg</t>
  </si>
  <si>
    <t>Ter</t>
  </si>
  <si>
    <t>Qua</t>
  </si>
  <si>
    <t>Qui</t>
  </si>
  <si>
    <t>Sex</t>
  </si>
  <si>
    <t>Sáb</t>
  </si>
  <si>
    <t>Dom</t>
  </si>
  <si>
    <t>Horas no Projeto ABC</t>
  </si>
  <si>
    <t>Horas no Projeto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</si>
</sst>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F400]h:mm:ss\ AM/PM"/>
    <numFmt numFmtId="166" formatCode="#,##0.0_);\(#,##0.0\)"/>
    <numFmt numFmtId="167" formatCode="0.00000"/>
    <numFmt numFmtId="168" formatCode="_-* #,##0.00000_-;\-* #,##0.00000_-;_-* &quot;-&quot;??_-;_-@_-"/>
    <numFmt numFmtId="169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7" applyNumberFormat="0" applyFill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quotePrefix="1"/>
    <xf numFmtId="43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6" fillId="0" borderId="0" xfId="3" applyFont="1" applyBorder="1"/>
    <xf numFmtId="0" fontId="5" fillId="0" borderId="0" xfId="4"/>
    <xf numFmtId="167" fontId="0" fillId="3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3" borderId="1" xfId="1" applyNumberFormat="1" applyFont="1" applyFill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69" fontId="0" fillId="3" borderId="1" xfId="1" applyNumberFormat="1" applyFont="1" applyFill="1" applyBorder="1" applyAlignment="1">
      <alignment horizontal="center" vertical="center"/>
    </xf>
    <xf numFmtId="169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5">
    <cellStyle name="Currency 2" xfId="2" xr:uid="{18E0EAE9-66FA-4CEC-B7E6-A991C5C3F427}"/>
    <cellStyle name="Hiperlink" xfId="4" builtinId="8"/>
    <cellStyle name="Normal" xfId="0" builtinId="0"/>
    <cellStyle name="Título 1" xfId="3" builtinId="1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BA7690-74DD-48BF-BFCD-4EB9A69E4188}" name="Table1" displayName="Table1" ref="B4:B11" totalsRowShown="0">
  <tableColumns count="1">
    <tableColumn id="1" xr3:uid="{3C1B9CFC-5E22-4B1C-A07A-87A11A0C6636}" name="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alculate-hours-worke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alculate-hours-worked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alculate-hours-worked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alculate-hours-worked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alculate-hours-worked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alculate-hours-worked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alculate-hours-worked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alculate-hours-work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1BDC-FFC3-4ACA-8F25-2E761C542B01}">
  <sheetPr codeName="Sheet7"/>
  <dimension ref="A1:B11"/>
  <sheetViews>
    <sheetView workbookViewId="0">
      <selection activeCell="B19" sqref="B19"/>
    </sheetView>
  </sheetViews>
  <sheetFormatPr defaultColWidth="9.109375" defaultRowHeight="14.4" x14ac:dyDescent="0.3"/>
  <cols>
    <col min="2" max="2" width="37.5546875" customWidth="1"/>
  </cols>
  <sheetData>
    <row r="1" spans="1:2" ht="23.4" x14ac:dyDescent="0.45">
      <c r="A1" s="25" t="s">
        <v>10</v>
      </c>
    </row>
    <row r="2" spans="1:2" x14ac:dyDescent="0.3">
      <c r="B2" s="26" t="s">
        <v>18</v>
      </c>
    </row>
    <row r="4" spans="1:2" x14ac:dyDescent="0.3">
      <c r="B4" t="s">
        <v>9</v>
      </c>
    </row>
    <row r="5" spans="1:2" x14ac:dyDescent="0.3">
      <c r="B5" s="26" t="s">
        <v>11</v>
      </c>
    </row>
    <row r="6" spans="1:2" x14ac:dyDescent="0.3">
      <c r="B6" s="26" t="s">
        <v>12</v>
      </c>
    </row>
    <row r="7" spans="1:2" x14ac:dyDescent="0.3">
      <c r="B7" s="26" t="s">
        <v>13</v>
      </c>
    </row>
    <row r="8" spans="1:2" x14ac:dyDescent="0.3">
      <c r="B8" s="26" t="s">
        <v>14</v>
      </c>
    </row>
    <row r="9" spans="1:2" x14ac:dyDescent="0.3">
      <c r="B9" s="26" t="s">
        <v>15</v>
      </c>
    </row>
    <row r="10" spans="1:2" x14ac:dyDescent="0.3">
      <c r="B10" s="26" t="s">
        <v>16</v>
      </c>
    </row>
    <row r="11" spans="1:2" x14ac:dyDescent="0.3">
      <c r="B11" s="26" t="s">
        <v>17</v>
      </c>
    </row>
  </sheetData>
  <dataConsolidate/>
  <hyperlinks>
    <hyperlink ref="B2" r:id="rId1" xr:uid="{2282E90A-6F6D-4FFC-8E25-AB98E03A45D1}"/>
    <hyperlink ref="B5" location="'TimeSheet'!A1" display="'TimeSheet'!A1" xr:uid="{4A902CFA-202A-4761-B2CF-3882E559DDA5}"/>
    <hyperlink ref="B6" location="'TimeSheet-2'!A1" display="'TimeSheet-2'!A1" xr:uid="{45C7B798-1D86-4E6F-A163-5241F2519404}"/>
    <hyperlink ref="B7" location="'TimeSheet Format'!A1" display="'TimeSheet Format'!A1" xr:uid="{C2614834-154A-4B8B-8EA8-4F85AD6ABB36}"/>
    <hyperlink ref="B8" location="'TimeSheet using MOD Function'!A1" display="'TimeSheet using MOD Function'!A1" xr:uid="{6C14ECEE-1FD3-4234-B3ED-0EE4795A1546}"/>
    <hyperlink ref="B9" location="'TimeSheet with Overtime'!A1" display="'TimeSheet with Overtime'!A1" xr:uid="{F285EE34-58E4-454A-A628-FD8C8C6904BB}"/>
    <hyperlink ref="B10" location="'Weekly TimeSheet'!A1" display="'Weekly TimeSheet'!A1" xr:uid="{48D859A4-415C-413C-9F69-D4ED4388390B}"/>
    <hyperlink ref="B11" location="'Weekly Time Sheet Project'!A1" display="'Weekly Time Sheet Project'!A1" xr:uid="{7CACD022-92EA-48D1-AFFF-1A0CF6889AF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28FA-14D0-4C14-BE56-95C4A10A26FA}">
  <sheetPr codeName="Sheet1"/>
  <dimension ref="B2:E22"/>
  <sheetViews>
    <sheetView showGridLines="0" workbookViewId="0">
      <selection activeCell="B2" sqref="B2:E2"/>
    </sheetView>
  </sheetViews>
  <sheetFormatPr defaultColWidth="9.109375" defaultRowHeight="14.4" x14ac:dyDescent="0.3"/>
  <cols>
    <col min="1" max="1" width="4.109375" customWidth="1"/>
    <col min="2" max="2" width="12" customWidth="1"/>
    <col min="3" max="3" width="14.88671875" bestFit="1" customWidth="1"/>
    <col min="4" max="4" width="13.5546875" customWidth="1"/>
    <col min="5" max="5" width="15.88671875" bestFit="1" customWidth="1"/>
  </cols>
  <sheetData>
    <row r="2" spans="2:5" x14ac:dyDescent="0.3">
      <c r="B2" s="3" t="s">
        <v>19</v>
      </c>
      <c r="C2" s="3" t="s">
        <v>20</v>
      </c>
      <c r="D2" s="3" t="s">
        <v>21</v>
      </c>
      <c r="E2" s="3" t="s">
        <v>22</v>
      </c>
    </row>
    <row r="3" spans="2:5" x14ac:dyDescent="0.3">
      <c r="B3" s="4" t="s">
        <v>0</v>
      </c>
      <c r="C3" s="5">
        <v>0.33333333333333331</v>
      </c>
      <c r="D3" s="5">
        <v>0.6875</v>
      </c>
      <c r="E3" s="6">
        <f>(D3-C3)*24</f>
        <v>8.5</v>
      </c>
    </row>
    <row r="4" spans="2:5" x14ac:dyDescent="0.3">
      <c r="B4" s="7" t="s">
        <v>1</v>
      </c>
      <c r="C4" s="8">
        <v>0.3125</v>
      </c>
      <c r="D4" s="8">
        <v>0.75</v>
      </c>
      <c r="E4" s="9">
        <f t="shared" ref="E4:E11" si="0">(D4-C4)*24</f>
        <v>10.5</v>
      </c>
    </row>
    <row r="5" spans="2:5" x14ac:dyDescent="0.3">
      <c r="B5" s="4" t="s">
        <v>2</v>
      </c>
      <c r="C5" s="5">
        <v>0.375</v>
      </c>
      <c r="D5" s="5">
        <v>0.72916666666666663</v>
      </c>
      <c r="E5" s="6">
        <f t="shared" si="0"/>
        <v>8.5</v>
      </c>
    </row>
    <row r="6" spans="2:5" x14ac:dyDescent="0.3">
      <c r="B6" s="7" t="s">
        <v>3</v>
      </c>
      <c r="C6" s="8">
        <v>0.35416666666666669</v>
      </c>
      <c r="D6" s="8">
        <v>0.75</v>
      </c>
      <c r="E6" s="9">
        <f t="shared" si="0"/>
        <v>9.5</v>
      </c>
    </row>
    <row r="7" spans="2:5" x14ac:dyDescent="0.3">
      <c r="B7" s="4" t="s">
        <v>4</v>
      </c>
      <c r="C7" s="5">
        <v>0.3125</v>
      </c>
      <c r="D7" s="5">
        <v>0.77083333333333337</v>
      </c>
      <c r="E7" s="6">
        <f t="shared" si="0"/>
        <v>11</v>
      </c>
    </row>
    <row r="8" spans="2:5" x14ac:dyDescent="0.3">
      <c r="B8" s="7" t="s">
        <v>5</v>
      </c>
      <c r="C8" s="8">
        <v>0.29166666666666669</v>
      </c>
      <c r="D8" s="8">
        <v>0.72916666666666663</v>
      </c>
      <c r="E8" s="9">
        <f t="shared" si="0"/>
        <v>10.499999999999998</v>
      </c>
    </row>
    <row r="9" spans="2:5" x14ac:dyDescent="0.3">
      <c r="B9" s="4" t="s">
        <v>6</v>
      </c>
      <c r="C9" s="5">
        <v>0.3125</v>
      </c>
      <c r="D9" s="5">
        <v>0.72916666666666663</v>
      </c>
      <c r="E9" s="6">
        <f t="shared" si="0"/>
        <v>10</v>
      </c>
    </row>
    <row r="10" spans="2:5" x14ac:dyDescent="0.3">
      <c r="B10" s="7" t="s">
        <v>7</v>
      </c>
      <c r="C10" s="8">
        <v>0.35416666666666669</v>
      </c>
      <c r="D10" s="8">
        <v>0.8125</v>
      </c>
      <c r="E10" s="9">
        <f t="shared" si="0"/>
        <v>11</v>
      </c>
    </row>
    <row r="11" spans="2:5" x14ac:dyDescent="0.3">
      <c r="B11" s="4" t="s">
        <v>8</v>
      </c>
      <c r="C11" s="5">
        <v>0.3125</v>
      </c>
      <c r="D11" s="5">
        <v>0.6875</v>
      </c>
      <c r="E11" s="6">
        <f t="shared" si="0"/>
        <v>9</v>
      </c>
    </row>
    <row r="22" spans="2:2" x14ac:dyDescent="0.3">
      <c r="B22" s="26" t="s">
        <v>18</v>
      </c>
    </row>
  </sheetData>
  <hyperlinks>
    <hyperlink ref="B22" r:id="rId1" xr:uid="{76661FEF-4985-449E-B572-F37D193AC741}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5F59-ECEE-455B-8F55-A7B2D948FF78}">
  <dimension ref="B2:E22"/>
  <sheetViews>
    <sheetView showGridLines="0" workbookViewId="0">
      <selection activeCell="E3" sqref="E3"/>
    </sheetView>
  </sheetViews>
  <sheetFormatPr defaultColWidth="9.109375" defaultRowHeight="14.4" x14ac:dyDescent="0.3"/>
  <cols>
    <col min="1" max="1" width="4.109375" customWidth="1"/>
    <col min="2" max="2" width="12" customWidth="1"/>
    <col min="3" max="3" width="14.88671875" bestFit="1" customWidth="1"/>
    <col min="4" max="4" width="13.5546875" customWidth="1"/>
    <col min="5" max="5" width="19.6640625" customWidth="1"/>
  </cols>
  <sheetData>
    <row r="2" spans="2:5" x14ac:dyDescent="0.3">
      <c r="B2" s="3" t="s">
        <v>19</v>
      </c>
      <c r="C2" s="3" t="s">
        <v>20</v>
      </c>
      <c r="D2" s="3" t="s">
        <v>21</v>
      </c>
      <c r="E2" s="3" t="s">
        <v>22</v>
      </c>
    </row>
    <row r="3" spans="2:5" x14ac:dyDescent="0.3">
      <c r="B3" s="4" t="s">
        <v>0</v>
      </c>
      <c r="C3" s="27">
        <v>0.34375</v>
      </c>
      <c r="D3" s="27">
        <v>0.68888899999999997</v>
      </c>
      <c r="E3" s="29">
        <f>(D3-C3)*24</f>
        <v>8.2833359999999985</v>
      </c>
    </row>
    <row r="4" spans="2:5" x14ac:dyDescent="0.3">
      <c r="B4" s="7" t="s">
        <v>1</v>
      </c>
      <c r="C4" s="28">
        <v>0.32291999999999998</v>
      </c>
      <c r="D4" s="28">
        <v>0.76041999999999998</v>
      </c>
      <c r="E4" s="30">
        <f t="shared" ref="E4:E11" si="0">(D4-C4)*24</f>
        <v>10.5</v>
      </c>
    </row>
    <row r="5" spans="2:5" x14ac:dyDescent="0.3">
      <c r="B5" s="4" t="s">
        <v>2</v>
      </c>
      <c r="C5" s="27">
        <v>0.38472000000000001</v>
      </c>
      <c r="D5" s="27">
        <v>0.71597</v>
      </c>
      <c r="E5" s="29">
        <f t="shared" si="0"/>
        <v>7.9499999999999993</v>
      </c>
    </row>
    <row r="6" spans="2:5" x14ac:dyDescent="0.3">
      <c r="B6" s="7" t="s">
        <v>3</v>
      </c>
      <c r="C6" s="28">
        <v>0.35416666666666669</v>
      </c>
      <c r="D6" s="28">
        <v>0.75</v>
      </c>
      <c r="E6" s="30">
        <f t="shared" si="0"/>
        <v>9.5</v>
      </c>
    </row>
    <row r="7" spans="2:5" x14ac:dyDescent="0.3">
      <c r="B7" s="4" t="s">
        <v>4</v>
      </c>
      <c r="C7" s="27">
        <v>0.30417</v>
      </c>
      <c r="D7" s="27">
        <v>0.77222000000000002</v>
      </c>
      <c r="E7" s="29">
        <f t="shared" si="0"/>
        <v>11.2332</v>
      </c>
    </row>
    <row r="8" spans="2:5" x14ac:dyDescent="0.3">
      <c r="B8" s="7" t="s">
        <v>5</v>
      </c>
      <c r="C8" s="28">
        <v>0.29305999999999999</v>
      </c>
      <c r="D8" s="28">
        <v>0.74443999999999999</v>
      </c>
      <c r="E8" s="30">
        <f t="shared" si="0"/>
        <v>10.833120000000001</v>
      </c>
    </row>
    <row r="9" spans="2:5" x14ac:dyDescent="0.3">
      <c r="B9" s="4" t="s">
        <v>6</v>
      </c>
      <c r="C9" s="27">
        <v>0.30208000000000002</v>
      </c>
      <c r="D9" s="27">
        <v>0.71943999999999997</v>
      </c>
      <c r="E9" s="29">
        <f t="shared" si="0"/>
        <v>10.016639999999999</v>
      </c>
    </row>
    <row r="10" spans="2:5" x14ac:dyDescent="0.3">
      <c r="B10" s="7" t="s">
        <v>7</v>
      </c>
      <c r="C10" s="28">
        <v>0.34305999999999998</v>
      </c>
      <c r="D10" s="28">
        <v>0.81318999999999997</v>
      </c>
      <c r="E10" s="30">
        <f t="shared" si="0"/>
        <v>11.28312</v>
      </c>
    </row>
    <row r="11" spans="2:5" x14ac:dyDescent="0.3">
      <c r="B11" s="4" t="s">
        <v>8</v>
      </c>
      <c r="C11" s="27">
        <v>0.3125</v>
      </c>
      <c r="D11" s="27">
        <v>0.68889</v>
      </c>
      <c r="E11" s="29">
        <f t="shared" si="0"/>
        <v>9.0333600000000001</v>
      </c>
    </row>
    <row r="22" spans="2:2" x14ac:dyDescent="0.3">
      <c r="B22" s="26" t="s">
        <v>18</v>
      </c>
    </row>
  </sheetData>
  <hyperlinks>
    <hyperlink ref="B22" r:id="rId1" xr:uid="{964BF709-CDC8-4451-B12A-94C475A91672}"/>
  </hyperlinks>
  <pageMargins left="0.7" right="0.7" top="0.75" bottom="0.75" header="0.3" footer="0.3"/>
  <pageSetup paperSize="9"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A5C8-0422-43DE-AF42-480C083214EF}">
  <sheetPr codeName="Sheet2"/>
  <dimension ref="B1:F22"/>
  <sheetViews>
    <sheetView showGridLines="0" workbookViewId="0">
      <selection activeCell="E3" sqref="E3:F11"/>
    </sheetView>
  </sheetViews>
  <sheetFormatPr defaultColWidth="9.109375" defaultRowHeight="14.4" x14ac:dyDescent="0.3"/>
  <cols>
    <col min="1" max="1" width="4.109375" customWidth="1"/>
    <col min="2" max="3" width="17.44140625" customWidth="1"/>
    <col min="5" max="6" width="17.44140625" customWidth="1"/>
  </cols>
  <sheetData>
    <row r="1" spans="2:6" x14ac:dyDescent="0.3">
      <c r="B1" s="34" t="s">
        <v>23</v>
      </c>
      <c r="C1" s="35"/>
      <c r="E1" s="34" t="s">
        <v>24</v>
      </c>
      <c r="F1" s="35"/>
    </row>
    <row r="2" spans="2:6" x14ac:dyDescent="0.3">
      <c r="B2" s="3" t="s">
        <v>20</v>
      </c>
      <c r="C2" s="3" t="s">
        <v>21</v>
      </c>
      <c r="E2" s="3" t="s">
        <v>20</v>
      </c>
      <c r="F2" s="3" t="s">
        <v>21</v>
      </c>
    </row>
    <row r="3" spans="2:6" x14ac:dyDescent="0.3">
      <c r="B3" s="5">
        <v>0.33333333333333331</v>
      </c>
      <c r="C3" s="5">
        <v>0.6875</v>
      </c>
      <c r="E3" s="31">
        <f>B3</f>
        <v>0.33333333333333331</v>
      </c>
      <c r="F3" s="31">
        <f>C3</f>
        <v>0.6875</v>
      </c>
    </row>
    <row r="4" spans="2:6" x14ac:dyDescent="0.3">
      <c r="B4" s="8">
        <v>0.3125</v>
      </c>
      <c r="C4" s="8">
        <v>0.75</v>
      </c>
      <c r="E4" s="32">
        <f t="shared" ref="E4:E11" si="0">B4</f>
        <v>0.3125</v>
      </c>
      <c r="F4" s="32">
        <f t="shared" ref="F4:F11" si="1">C4</f>
        <v>0.75</v>
      </c>
    </row>
    <row r="5" spans="2:6" x14ac:dyDescent="0.3">
      <c r="B5" s="5">
        <v>0.375</v>
      </c>
      <c r="C5" s="5">
        <v>0.72916666666666663</v>
      </c>
      <c r="E5" s="31">
        <f t="shared" si="0"/>
        <v>0.375</v>
      </c>
      <c r="F5" s="31">
        <f t="shared" si="1"/>
        <v>0.72916666666666663</v>
      </c>
    </row>
    <row r="6" spans="2:6" x14ac:dyDescent="0.3">
      <c r="B6" s="8">
        <v>0.35416666666666669</v>
      </c>
      <c r="C6" s="8">
        <v>0.75</v>
      </c>
      <c r="E6" s="32">
        <f t="shared" si="0"/>
        <v>0.35416666666666669</v>
      </c>
      <c r="F6" s="32">
        <f t="shared" si="1"/>
        <v>0.75</v>
      </c>
    </row>
    <row r="7" spans="2:6" x14ac:dyDescent="0.3">
      <c r="B7" s="5">
        <v>0.3125</v>
      </c>
      <c r="C7" s="5">
        <v>0.77083333333333337</v>
      </c>
      <c r="E7" s="31">
        <f t="shared" si="0"/>
        <v>0.3125</v>
      </c>
      <c r="F7" s="31">
        <f t="shared" si="1"/>
        <v>0.77083333333333337</v>
      </c>
    </row>
    <row r="8" spans="2:6" x14ac:dyDescent="0.3">
      <c r="B8" s="8">
        <v>0.29166666666666669</v>
      </c>
      <c r="C8" s="8">
        <v>0.72916666666666663</v>
      </c>
      <c r="E8" s="32">
        <f t="shared" si="0"/>
        <v>0.29166666666666669</v>
      </c>
      <c r="F8" s="32">
        <f t="shared" si="1"/>
        <v>0.72916666666666663</v>
      </c>
    </row>
    <row r="9" spans="2:6" x14ac:dyDescent="0.3">
      <c r="B9" s="5">
        <v>0.3125</v>
      </c>
      <c r="C9" s="5">
        <v>0.72916666666666663</v>
      </c>
      <c r="E9" s="31">
        <f t="shared" si="0"/>
        <v>0.3125</v>
      </c>
      <c r="F9" s="31">
        <f t="shared" si="1"/>
        <v>0.72916666666666663</v>
      </c>
    </row>
    <row r="10" spans="2:6" x14ac:dyDescent="0.3">
      <c r="B10" s="8">
        <v>0.35416666666666669</v>
      </c>
      <c r="C10" s="8">
        <v>0.8125</v>
      </c>
      <c r="E10" s="32">
        <f t="shared" si="0"/>
        <v>0.35416666666666669</v>
      </c>
      <c r="F10" s="32">
        <f t="shared" si="1"/>
        <v>0.8125</v>
      </c>
    </row>
    <row r="11" spans="2:6" x14ac:dyDescent="0.3">
      <c r="B11" s="5">
        <v>0.3125</v>
      </c>
      <c r="C11" s="5">
        <v>0.6875</v>
      </c>
      <c r="E11" s="31">
        <f t="shared" si="0"/>
        <v>0.3125</v>
      </c>
      <c r="F11" s="31">
        <f t="shared" si="1"/>
        <v>0.6875</v>
      </c>
    </row>
    <row r="22" spans="2:2" x14ac:dyDescent="0.3">
      <c r="B22" s="26" t="s">
        <v>18</v>
      </c>
    </row>
  </sheetData>
  <mergeCells count="2">
    <mergeCell ref="B1:C1"/>
    <mergeCell ref="E1:F1"/>
  </mergeCells>
  <hyperlinks>
    <hyperlink ref="B22" r:id="rId1" xr:uid="{00C8D0CB-36AC-4DBB-AF03-28C29143A963}"/>
  </hyperlinks>
  <pageMargins left="0.7" right="0.7" top="0.75" bottom="0.75" header="0.3" footer="0.3"/>
  <pageSetup paperSize="9" orientation="portrait" horizontalDpi="200" verticalDpi="200" r:id="rId2"/>
  <ignoredErrors>
    <ignoredError xmlns:x16r3="http://schemas.microsoft.com/office/spreadsheetml/2018/08/main" sqref="E3:F11" x16r3:misleadingForma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8455-9C89-47A8-930A-B6649DE9495D}">
  <sheetPr codeName="Sheet4"/>
  <dimension ref="B2:H22"/>
  <sheetViews>
    <sheetView showGridLines="0" workbookViewId="0">
      <selection activeCell="E3" sqref="E3"/>
    </sheetView>
  </sheetViews>
  <sheetFormatPr defaultColWidth="9.109375" defaultRowHeight="14.4" x14ac:dyDescent="0.3"/>
  <cols>
    <col min="1" max="1" width="4.109375" customWidth="1"/>
    <col min="2" max="2" width="14.5546875" customWidth="1"/>
    <col min="3" max="3" width="14.88671875" bestFit="1" customWidth="1"/>
    <col min="4" max="4" width="13.5546875" bestFit="1" customWidth="1"/>
    <col min="5" max="5" width="19.21875" customWidth="1"/>
    <col min="6" max="8" width="10" customWidth="1"/>
  </cols>
  <sheetData>
    <row r="2" spans="2:8" x14ac:dyDescent="0.3">
      <c r="B2" s="3" t="s">
        <v>19</v>
      </c>
      <c r="C2" s="3" t="s">
        <v>20</v>
      </c>
      <c r="D2" s="3" t="s">
        <v>21</v>
      </c>
      <c r="E2" s="3" t="s">
        <v>22</v>
      </c>
    </row>
    <row r="3" spans="2:8" x14ac:dyDescent="0.3">
      <c r="B3" s="4" t="s">
        <v>0</v>
      </c>
      <c r="C3" s="5">
        <v>0.85416666666666663</v>
      </c>
      <c r="D3" s="5">
        <v>0.3125</v>
      </c>
      <c r="E3" s="10">
        <f>MOD(D3-C3,1)*24</f>
        <v>11</v>
      </c>
      <c r="F3" s="2"/>
      <c r="G3" s="2"/>
      <c r="H3" s="2"/>
    </row>
    <row r="4" spans="2:8" x14ac:dyDescent="0.3">
      <c r="B4" s="7" t="s">
        <v>1</v>
      </c>
      <c r="C4" s="8">
        <v>0.875</v>
      </c>
      <c r="D4" s="8">
        <v>0.35416666666666669</v>
      </c>
      <c r="E4" s="11">
        <f t="shared" ref="E4:E11" si="0">MOD(D4-C4,1)*24</f>
        <v>11.500000000000002</v>
      </c>
    </row>
    <row r="5" spans="2:8" x14ac:dyDescent="0.3">
      <c r="B5" s="4" t="s">
        <v>2</v>
      </c>
      <c r="C5" s="5">
        <v>0.85416666666666663</v>
      </c>
      <c r="D5" s="5">
        <v>0.3125</v>
      </c>
      <c r="E5" s="10">
        <f t="shared" si="0"/>
        <v>11</v>
      </c>
    </row>
    <row r="6" spans="2:8" x14ac:dyDescent="0.3">
      <c r="B6" s="7" t="s">
        <v>3</v>
      </c>
      <c r="C6" s="8">
        <v>0.79166666666666663</v>
      </c>
      <c r="D6" s="8">
        <v>0.39583333333333331</v>
      </c>
      <c r="E6" s="11">
        <f t="shared" si="0"/>
        <v>14.500000000000002</v>
      </c>
    </row>
    <row r="7" spans="2:8" x14ac:dyDescent="0.3">
      <c r="B7" s="4" t="s">
        <v>4</v>
      </c>
      <c r="C7" s="5">
        <v>0.85416666666666663</v>
      </c>
      <c r="D7" s="5">
        <v>0.35416666666666669</v>
      </c>
      <c r="E7" s="10">
        <f t="shared" si="0"/>
        <v>12</v>
      </c>
    </row>
    <row r="8" spans="2:8" x14ac:dyDescent="0.3">
      <c r="B8" s="7" t="s">
        <v>5</v>
      </c>
      <c r="C8" s="8">
        <v>0.89583333333333337</v>
      </c>
      <c r="D8" s="8">
        <v>0.3125</v>
      </c>
      <c r="E8" s="11">
        <f t="shared" si="0"/>
        <v>10</v>
      </c>
    </row>
    <row r="9" spans="2:8" x14ac:dyDescent="0.3">
      <c r="B9" s="4" t="s">
        <v>6</v>
      </c>
      <c r="C9" s="5">
        <v>0.9375</v>
      </c>
      <c r="D9" s="5">
        <v>0.3125</v>
      </c>
      <c r="E9" s="10">
        <f t="shared" si="0"/>
        <v>9</v>
      </c>
    </row>
    <row r="10" spans="2:8" x14ac:dyDescent="0.3">
      <c r="B10" s="7" t="s">
        <v>7</v>
      </c>
      <c r="C10" s="8">
        <v>0.97916666666666663</v>
      </c>
      <c r="D10" s="8">
        <v>0.35416666666666669</v>
      </c>
      <c r="E10" s="11">
        <f t="shared" si="0"/>
        <v>9</v>
      </c>
    </row>
    <row r="11" spans="2:8" x14ac:dyDescent="0.3">
      <c r="B11" s="4" t="s">
        <v>8</v>
      </c>
      <c r="C11" s="5">
        <v>0.8125</v>
      </c>
      <c r="D11" s="5">
        <v>0.3125</v>
      </c>
      <c r="E11" s="10">
        <f t="shared" si="0"/>
        <v>12</v>
      </c>
    </row>
    <row r="22" spans="2:2" x14ac:dyDescent="0.3">
      <c r="B22" s="26" t="s">
        <v>18</v>
      </c>
    </row>
  </sheetData>
  <hyperlinks>
    <hyperlink ref="B22" r:id="rId1" xr:uid="{25B90139-96C6-4A74-81EE-917D696CE904}"/>
  </hyperlinks>
  <pageMargins left="0.7" right="0.7" top="0.75" bottom="0.75" header="0.3" footer="0.3"/>
  <pageSetup paperSize="9" orientation="portrait" horizontalDpi="200" verticalDpi="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C82C-D431-423D-8574-7292B3E874DA}">
  <sheetPr codeName="Sheet3"/>
  <dimension ref="B2:K22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4.109375" customWidth="1"/>
    <col min="2" max="2" width="10.44140625" customWidth="1"/>
    <col min="3" max="3" width="14.88671875" bestFit="1" customWidth="1"/>
    <col min="4" max="4" width="13.5546875" bestFit="1" customWidth="1"/>
    <col min="5" max="5" width="16.21875" customWidth="1"/>
    <col min="6" max="6" width="15.44140625" customWidth="1"/>
    <col min="7" max="7" width="4.44140625" customWidth="1"/>
    <col min="8" max="8" width="12.6640625" customWidth="1"/>
    <col min="9" max="9" width="9.33203125" customWidth="1"/>
    <col min="10" max="10" width="19.5546875" customWidth="1"/>
  </cols>
  <sheetData>
    <row r="2" spans="2:11" s="15" customFormat="1" ht="28.8" x14ac:dyDescent="0.3">
      <c r="B2" s="3" t="s">
        <v>19</v>
      </c>
      <c r="C2" s="3" t="s">
        <v>20</v>
      </c>
      <c r="D2" s="3" t="s">
        <v>21</v>
      </c>
      <c r="E2" s="14" t="s">
        <v>25</v>
      </c>
      <c r="F2" s="14" t="s">
        <v>26</v>
      </c>
      <c r="H2" s="14" t="s">
        <v>27</v>
      </c>
      <c r="I2"/>
    </row>
    <row r="3" spans="2:11" x14ac:dyDescent="0.3">
      <c r="B3" s="4" t="s">
        <v>0</v>
      </c>
      <c r="C3" s="5">
        <v>0.33333333333333331</v>
      </c>
      <c r="D3" s="5">
        <v>0.6875</v>
      </c>
      <c r="E3" s="12">
        <f>IF((D3-C3)*24&gt;$H$3,
$H$3,(D3-C3)*24)</f>
        <v>8</v>
      </c>
      <c r="F3" s="12">
        <f>IF((D3-C3)*24&gt;$H$3,
((D3-C3)*24)-$H$3,0)</f>
        <v>0.5</v>
      </c>
      <c r="H3" s="12">
        <v>8</v>
      </c>
      <c r="K3" s="1"/>
    </row>
    <row r="4" spans="2:11" x14ac:dyDescent="0.3">
      <c r="B4" s="7" t="s">
        <v>1</v>
      </c>
      <c r="C4" s="8">
        <v>0.3125</v>
      </c>
      <c r="D4" s="8">
        <v>0.75</v>
      </c>
      <c r="E4" s="13">
        <f t="shared" ref="E4:E11" si="0">IF((D4-C4)*24&gt;$H$3,$H$3,(D4-C4)*24)</f>
        <v>8</v>
      </c>
      <c r="F4" s="13">
        <f t="shared" ref="F3:F11" si="1">IF((D4-C4)*24&gt;$H$3,((D4-C4)*24)-$H$3,0)</f>
        <v>2.5</v>
      </c>
    </row>
    <row r="5" spans="2:11" x14ac:dyDescent="0.3">
      <c r="B5" s="4" t="s">
        <v>2</v>
      </c>
      <c r="C5" s="5">
        <v>0.375</v>
      </c>
      <c r="D5" s="5">
        <v>0.72916666666666663</v>
      </c>
      <c r="E5" s="12">
        <f t="shared" si="0"/>
        <v>8</v>
      </c>
      <c r="F5" s="12">
        <f t="shared" si="1"/>
        <v>0.5</v>
      </c>
    </row>
    <row r="6" spans="2:11" x14ac:dyDescent="0.3">
      <c r="B6" s="7" t="s">
        <v>3</v>
      </c>
      <c r="C6" s="8">
        <v>0.35416666666666669</v>
      </c>
      <c r="D6" s="8">
        <v>0.75</v>
      </c>
      <c r="E6" s="13">
        <f t="shared" si="0"/>
        <v>8</v>
      </c>
      <c r="F6" s="13">
        <f t="shared" si="1"/>
        <v>1.5</v>
      </c>
    </row>
    <row r="7" spans="2:11" x14ac:dyDescent="0.3">
      <c r="B7" s="4" t="s">
        <v>4</v>
      </c>
      <c r="C7" s="5">
        <v>0.3125</v>
      </c>
      <c r="D7" s="5">
        <v>0.77083333333333337</v>
      </c>
      <c r="E7" s="12">
        <f t="shared" si="0"/>
        <v>8</v>
      </c>
      <c r="F7" s="12">
        <f t="shared" si="1"/>
        <v>3</v>
      </c>
      <c r="J7" s="36"/>
    </row>
    <row r="8" spans="2:11" x14ac:dyDescent="0.3">
      <c r="B8" s="7" t="s">
        <v>5</v>
      </c>
      <c r="C8" s="8">
        <v>0.29166666666666669</v>
      </c>
      <c r="D8" s="8">
        <v>0.72916666666666663</v>
      </c>
      <c r="E8" s="13">
        <f t="shared" si="0"/>
        <v>8</v>
      </c>
      <c r="F8" s="13">
        <f t="shared" si="1"/>
        <v>2.4999999999999982</v>
      </c>
      <c r="J8" s="37"/>
    </row>
    <row r="9" spans="2:11" x14ac:dyDescent="0.3">
      <c r="B9" s="4" t="s">
        <v>6</v>
      </c>
      <c r="C9" s="5">
        <v>0.3125</v>
      </c>
      <c r="D9" s="5">
        <v>0.72916666666666663</v>
      </c>
      <c r="E9" s="12">
        <f t="shared" si="0"/>
        <v>8</v>
      </c>
      <c r="F9" s="12">
        <f t="shared" si="1"/>
        <v>2</v>
      </c>
    </row>
    <row r="10" spans="2:11" x14ac:dyDescent="0.3">
      <c r="B10" s="7" t="s">
        <v>7</v>
      </c>
      <c r="C10" s="8">
        <v>0.35416666666666669</v>
      </c>
      <c r="D10" s="8">
        <v>0.8125</v>
      </c>
      <c r="E10" s="13">
        <f t="shared" si="0"/>
        <v>8</v>
      </c>
      <c r="F10" s="13">
        <f t="shared" si="1"/>
        <v>3</v>
      </c>
    </row>
    <row r="11" spans="2:11" x14ac:dyDescent="0.3">
      <c r="B11" s="4" t="s">
        <v>8</v>
      </c>
      <c r="C11" s="5">
        <v>0.3125</v>
      </c>
      <c r="D11" s="5">
        <v>0.6875</v>
      </c>
      <c r="E11" s="12">
        <f t="shared" si="0"/>
        <v>8</v>
      </c>
      <c r="F11" s="12">
        <f t="shared" si="1"/>
        <v>1</v>
      </c>
    </row>
    <row r="13" spans="2:11" x14ac:dyDescent="0.3">
      <c r="H13" s="1"/>
    </row>
    <row r="22" spans="2:2" x14ac:dyDescent="0.3">
      <c r="B22" s="26" t="s">
        <v>18</v>
      </c>
    </row>
  </sheetData>
  <mergeCells count="1">
    <mergeCell ref="J7:J8"/>
  </mergeCells>
  <hyperlinks>
    <hyperlink ref="B22" r:id="rId1" xr:uid="{FFC9AB15-E498-40C4-9EA2-FEA2252C9DB2}"/>
  </hyperlinks>
  <pageMargins left="0.7" right="0.7" top="0.75" bottom="0.75" header="0.3" footer="0.3"/>
  <pageSetup paperSize="9" orientation="portrait" horizontalDpi="200" verticalDpi="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B46D-459C-450A-80C0-C478DF8AC42D}">
  <sheetPr codeName="Sheet5"/>
  <dimension ref="B2:G22"/>
  <sheetViews>
    <sheetView showGridLines="0" workbookViewId="0">
      <selection activeCell="B4" sqref="B4:B10"/>
    </sheetView>
  </sheetViews>
  <sheetFormatPr defaultColWidth="9.109375" defaultRowHeight="14.4" x14ac:dyDescent="0.3"/>
  <cols>
    <col min="1" max="1" width="4.109375" customWidth="1"/>
    <col min="2" max="2" width="10" customWidth="1"/>
    <col min="3" max="4" width="14.6640625" customWidth="1"/>
    <col min="5" max="5" width="16.21875" bestFit="1" customWidth="1"/>
    <col min="6" max="6" width="10.5546875" customWidth="1"/>
    <col min="7" max="7" width="22.6640625" customWidth="1"/>
    <col min="8" max="9" width="25" customWidth="1"/>
  </cols>
  <sheetData>
    <row r="2" spans="2:7" hidden="1" x14ac:dyDescent="0.3">
      <c r="B2" s="7"/>
      <c r="C2" s="7"/>
      <c r="D2" s="7"/>
      <c r="E2" s="19"/>
    </row>
    <row r="3" spans="2:7" ht="32.25" customHeight="1" x14ac:dyDescent="0.3">
      <c r="B3" s="3" t="s">
        <v>28</v>
      </c>
      <c r="C3" s="3" t="s">
        <v>20</v>
      </c>
      <c r="D3" s="3" t="s">
        <v>21</v>
      </c>
      <c r="E3" s="16" t="s">
        <v>29</v>
      </c>
      <c r="F3" s="14" t="s">
        <v>30</v>
      </c>
      <c r="G3" s="14" t="s">
        <v>26</v>
      </c>
    </row>
    <row r="4" spans="2:7" x14ac:dyDescent="0.3">
      <c r="B4" s="4" t="s">
        <v>35</v>
      </c>
      <c r="C4" s="5">
        <v>0.33333333333333331</v>
      </c>
      <c r="D4" s="17">
        <v>0.70833333333333337</v>
      </c>
      <c r="E4" s="21">
        <f>MOD(D4-C4,1)*24</f>
        <v>9.0000000000000018</v>
      </c>
      <c r="F4" s="21">
        <f t="shared" ref="F4:F9" si="0">MAX(E4-G4,0)</f>
        <v>9.0000000000000018</v>
      </c>
      <c r="G4" s="21">
        <f>IF(SUM($E$4:E4)&gt;40,
SUM($E$4:E4)-40,0)</f>
        <v>0</v>
      </c>
    </row>
    <row r="5" spans="2:7" x14ac:dyDescent="0.3">
      <c r="B5" s="7" t="s">
        <v>36</v>
      </c>
      <c r="C5" s="8">
        <v>0.3125</v>
      </c>
      <c r="D5" s="18">
        <v>0.70833333333333337</v>
      </c>
      <c r="E5" s="22">
        <f t="shared" ref="E5:E10" si="1">MOD(D5-C5,1)*24</f>
        <v>9.5</v>
      </c>
      <c r="F5" s="22">
        <f t="shared" si="0"/>
        <v>9.5</v>
      </c>
      <c r="G5" s="22">
        <f>IF(SUM($E$4:E5)&gt;40,SUM($E$4:E5)-40,0)</f>
        <v>0</v>
      </c>
    </row>
    <row r="6" spans="2:7" x14ac:dyDescent="0.3">
      <c r="B6" s="4" t="s">
        <v>37</v>
      </c>
      <c r="C6" s="5">
        <v>0.375</v>
      </c>
      <c r="D6" s="17">
        <v>0.6875</v>
      </c>
      <c r="E6" s="21">
        <f t="shared" si="1"/>
        <v>7.5</v>
      </c>
      <c r="F6" s="21">
        <f t="shared" si="0"/>
        <v>7.5</v>
      </c>
      <c r="G6" s="21">
        <f>IF(SUM($E$4:E6)&gt;40,SUM($E$4:E6)-40,0)</f>
        <v>0</v>
      </c>
    </row>
    <row r="7" spans="2:7" x14ac:dyDescent="0.3">
      <c r="B7" s="7" t="s">
        <v>38</v>
      </c>
      <c r="C7" s="8">
        <v>0.35416666666666669</v>
      </c>
      <c r="D7" s="18">
        <v>0.6875</v>
      </c>
      <c r="E7" s="22">
        <f t="shared" si="1"/>
        <v>8</v>
      </c>
      <c r="F7" s="22">
        <f t="shared" si="0"/>
        <v>8</v>
      </c>
      <c r="G7" s="22">
        <f>IF(SUM($E$4:E7)&gt;40,SUM($E$4:E7)-40,0)</f>
        <v>0</v>
      </c>
    </row>
    <row r="8" spans="2:7" x14ac:dyDescent="0.3">
      <c r="B8" s="4" t="s">
        <v>39</v>
      </c>
      <c r="C8" s="5">
        <v>0.3125</v>
      </c>
      <c r="D8" s="17">
        <v>0.66666666666666663</v>
      </c>
      <c r="E8" s="21">
        <f t="shared" si="1"/>
        <v>8.5</v>
      </c>
      <c r="F8" s="21">
        <f t="shared" si="0"/>
        <v>6</v>
      </c>
      <c r="G8" s="21">
        <f>IF(SUM($E$4:E8)&gt;40,SUM($E$4:E8)-40,0)</f>
        <v>2.5</v>
      </c>
    </row>
    <row r="9" spans="2:7" x14ac:dyDescent="0.3">
      <c r="B9" s="7" t="s">
        <v>40</v>
      </c>
      <c r="C9" s="8">
        <v>0.29166666666666669</v>
      </c>
      <c r="D9" s="18">
        <v>0.54166666666666663</v>
      </c>
      <c r="E9" s="22">
        <f t="shared" si="1"/>
        <v>5.9999999999999982</v>
      </c>
      <c r="F9" s="22">
        <f t="shared" si="0"/>
        <v>0</v>
      </c>
      <c r="G9" s="22">
        <f>IF(SUM($E$4:E9)&gt;40,SUM($E$4:E9)-40,0)</f>
        <v>8.5</v>
      </c>
    </row>
    <row r="10" spans="2:7" x14ac:dyDescent="0.3">
      <c r="B10" s="4" t="s">
        <v>41</v>
      </c>
      <c r="C10" s="5">
        <v>0.3125</v>
      </c>
      <c r="D10" s="17">
        <v>0.5</v>
      </c>
      <c r="E10" s="21">
        <f t="shared" si="1"/>
        <v>4.5</v>
      </c>
      <c r="F10" s="21">
        <f t="shared" ref="F10" si="2">MAX(E10-G10,0)</f>
        <v>0</v>
      </c>
      <c r="G10" s="21">
        <f>IF(SUM($E$4:E10)&gt;40,SUM($E$4:E10)-40,0)</f>
        <v>13</v>
      </c>
    </row>
    <row r="11" spans="2:7" x14ac:dyDescent="0.3">
      <c r="E11" s="20" t="s">
        <v>31</v>
      </c>
      <c r="F11" s="24">
        <f>SUM(F4:F10)</f>
        <v>40</v>
      </c>
      <c r="G11" s="23">
        <v>12.25</v>
      </c>
    </row>
    <row r="22" spans="2:2" x14ac:dyDescent="0.3">
      <c r="B22" s="26" t="s">
        <v>18</v>
      </c>
    </row>
  </sheetData>
  <phoneticPr fontId="7" type="noConversion"/>
  <hyperlinks>
    <hyperlink ref="B22" r:id="rId1" xr:uid="{4034E654-830F-43D4-A940-8E4863FC7EE0}"/>
  </hyperlinks>
  <pageMargins left="0.7" right="0.7" top="0.75" bottom="0.75" header="0.3" footer="0.3"/>
  <pageSetup paperSize="9" orientation="portrait" horizontalDpi="200" verticalDpi="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C6AC-7B7B-4ECF-9242-1C4DCD3AAFB2}">
  <sheetPr codeName="Sheet6"/>
  <dimension ref="B2:H22"/>
  <sheetViews>
    <sheetView showGridLines="0" tabSelected="1" workbookViewId="0">
      <selection activeCell="G14" sqref="G14"/>
    </sheetView>
  </sheetViews>
  <sheetFormatPr defaultColWidth="9.109375" defaultRowHeight="14.4" x14ac:dyDescent="0.3"/>
  <cols>
    <col min="1" max="1" width="4.109375" customWidth="1"/>
    <col min="2" max="2" width="9.88671875" customWidth="1"/>
    <col min="3" max="4" width="14.6640625" customWidth="1"/>
    <col min="5" max="5" width="16.21875" bestFit="1" customWidth="1"/>
    <col min="6" max="6" width="10" customWidth="1"/>
    <col min="7" max="7" width="16.33203125" customWidth="1"/>
    <col min="8" max="8" width="15" customWidth="1"/>
    <col min="9" max="9" width="25.88671875" customWidth="1"/>
  </cols>
  <sheetData>
    <row r="2" spans="2:8" hidden="1" x14ac:dyDescent="0.3">
      <c r="B2" s="7"/>
      <c r="C2" s="7"/>
      <c r="D2" s="7"/>
      <c r="E2" s="7"/>
    </row>
    <row r="3" spans="2:8" x14ac:dyDescent="0.3">
      <c r="B3" s="3" t="s">
        <v>28</v>
      </c>
      <c r="C3" s="3" t="s">
        <v>20</v>
      </c>
      <c r="D3" s="3" t="s">
        <v>21</v>
      </c>
      <c r="E3" s="16" t="s">
        <v>29</v>
      </c>
      <c r="F3" s="14" t="s">
        <v>30</v>
      </c>
      <c r="G3" s="14" t="s">
        <v>26</v>
      </c>
      <c r="H3" s="16" t="s">
        <v>32</v>
      </c>
    </row>
    <row r="4" spans="2:8" x14ac:dyDescent="0.3">
      <c r="B4" s="4" t="s">
        <v>35</v>
      </c>
      <c r="C4" s="5">
        <v>0.33333333333333331</v>
      </c>
      <c r="D4" s="5">
        <v>0.70833333333333337</v>
      </c>
      <c r="E4" s="21">
        <f>MOD(D4-C4,1)*24</f>
        <v>9.0000000000000018</v>
      </c>
      <c r="F4" s="21">
        <f>MAX(E4-G4,0)</f>
        <v>9.0000000000000018</v>
      </c>
      <c r="G4" s="21">
        <f>IF(SUM($E$4:E4)&gt;40,SUM($E$4:E4)-40,0)</f>
        <v>0</v>
      </c>
      <c r="H4" s="21" t="s">
        <v>33</v>
      </c>
    </row>
    <row r="5" spans="2:8" x14ac:dyDescent="0.3">
      <c r="B5" s="7" t="s">
        <v>36</v>
      </c>
      <c r="C5" s="8">
        <v>0.3125</v>
      </c>
      <c r="D5" s="8">
        <v>0.70833333333333337</v>
      </c>
      <c r="E5" s="22">
        <f t="shared" ref="E5:E10" si="0">MOD(D5-C5,1)*24</f>
        <v>9.5</v>
      </c>
      <c r="F5" s="22">
        <f t="shared" ref="F5:F10" si="1">MAX(E5-G5,0)</f>
        <v>9.5</v>
      </c>
      <c r="G5" s="22">
        <f>IF(SUM($E$4:E5)&gt;40,SUM($E$4:E5)-40,0)</f>
        <v>0</v>
      </c>
      <c r="H5" s="22" t="s">
        <v>34</v>
      </c>
    </row>
    <row r="6" spans="2:8" x14ac:dyDescent="0.3">
      <c r="B6" s="4" t="s">
        <v>37</v>
      </c>
      <c r="C6" s="5">
        <v>0.375</v>
      </c>
      <c r="D6" s="5">
        <v>0.6875</v>
      </c>
      <c r="E6" s="21">
        <f t="shared" si="0"/>
        <v>7.5</v>
      </c>
      <c r="F6" s="21">
        <f t="shared" si="1"/>
        <v>7.5</v>
      </c>
      <c r="G6" s="21">
        <f>IF(SUM($E$4:E6)&gt;40,SUM($E$4:E6)-40,0)</f>
        <v>0</v>
      </c>
      <c r="H6" s="21" t="s">
        <v>33</v>
      </c>
    </row>
    <row r="7" spans="2:8" x14ac:dyDescent="0.3">
      <c r="B7" s="7" t="s">
        <v>38</v>
      </c>
      <c r="C7" s="8">
        <v>0.35416666666666669</v>
      </c>
      <c r="D7" s="8">
        <v>0.6875</v>
      </c>
      <c r="E7" s="22">
        <f t="shared" si="0"/>
        <v>8</v>
      </c>
      <c r="F7" s="22">
        <f t="shared" si="1"/>
        <v>8</v>
      </c>
      <c r="G7" s="22">
        <f>IF(SUM($E$4:E7)&gt;40,SUM($E$4:E7)-40,0)</f>
        <v>0</v>
      </c>
      <c r="H7" s="22" t="s">
        <v>34</v>
      </c>
    </row>
    <row r="8" spans="2:8" x14ac:dyDescent="0.3">
      <c r="B8" s="4" t="s">
        <v>39</v>
      </c>
      <c r="C8" s="5">
        <v>0.3125</v>
      </c>
      <c r="D8" s="5">
        <v>0.66666666666666663</v>
      </c>
      <c r="E8" s="21">
        <f t="shared" si="0"/>
        <v>8.5</v>
      </c>
      <c r="F8" s="21">
        <f t="shared" si="1"/>
        <v>6</v>
      </c>
      <c r="G8" s="21">
        <f>IF(SUM($E$4:E8)&gt;40,SUM($E$4:E8)-40,0)</f>
        <v>2.5</v>
      </c>
      <c r="H8" s="21" t="s">
        <v>33</v>
      </c>
    </row>
    <row r="9" spans="2:8" x14ac:dyDescent="0.3">
      <c r="B9" s="7" t="s">
        <v>40</v>
      </c>
      <c r="C9" s="8">
        <v>0.29166666666666669</v>
      </c>
      <c r="D9" s="8">
        <v>0.54166666666666663</v>
      </c>
      <c r="E9" s="22">
        <f t="shared" si="0"/>
        <v>5.9999999999999982</v>
      </c>
      <c r="F9" s="22">
        <f t="shared" si="1"/>
        <v>0</v>
      </c>
      <c r="G9" s="22">
        <f>IF(SUM($E$4:E9)&gt;40,SUM($E$4:E9)-40,0)</f>
        <v>8.5</v>
      </c>
      <c r="H9" s="22" t="s">
        <v>34</v>
      </c>
    </row>
    <row r="10" spans="2:8" x14ac:dyDescent="0.3">
      <c r="B10" s="4" t="s">
        <v>41</v>
      </c>
      <c r="C10" s="5">
        <v>0.3125</v>
      </c>
      <c r="D10" s="5">
        <v>0.5</v>
      </c>
      <c r="E10" s="21">
        <f t="shared" si="0"/>
        <v>4.5</v>
      </c>
      <c r="F10" s="21">
        <f t="shared" si="1"/>
        <v>0</v>
      </c>
      <c r="G10" s="21">
        <f>IF(SUM($E$4:E10)&gt;40,SUM($E$4:E10)-40,0)</f>
        <v>13</v>
      </c>
      <c r="H10" s="21" t="s">
        <v>33</v>
      </c>
    </row>
    <row r="11" spans="2:8" x14ac:dyDescent="0.3">
      <c r="E11" s="20" t="s">
        <v>31</v>
      </c>
      <c r="F11" s="24">
        <f>SUM(F4:F10)</f>
        <v>40</v>
      </c>
      <c r="G11" s="23">
        <f>SUM(G4:G10)</f>
        <v>24</v>
      </c>
    </row>
    <row r="13" spans="2:8" x14ac:dyDescent="0.3">
      <c r="G13" s="33" t="s">
        <v>30</v>
      </c>
      <c r="H13" s="33" t="s">
        <v>26</v>
      </c>
    </row>
    <row r="14" spans="2:8" x14ac:dyDescent="0.3">
      <c r="E14" s="38" t="s">
        <v>42</v>
      </c>
      <c r="F14" s="39"/>
      <c r="G14" s="21">
        <f>SUMIF($H$4:$H$10,H4,$F$4:$F$10)</f>
        <v>22.5</v>
      </c>
      <c r="H14" s="21">
        <f>SUMIF($H$4:$H$10,H4,$G$4:$G$10)</f>
        <v>15.5</v>
      </c>
    </row>
    <row r="15" spans="2:8" x14ac:dyDescent="0.3">
      <c r="E15" s="40" t="s">
        <v>43</v>
      </c>
      <c r="F15" s="41"/>
      <c r="G15" s="22">
        <f>SUMIF($H$4:$H$10,H5,$F$4:$F$10)</f>
        <v>17.5</v>
      </c>
      <c r="H15" s="22">
        <f>SUMIF($H$4:$H$10,H5,$G$4:$G$10)</f>
        <v>8.5</v>
      </c>
    </row>
    <row r="16" spans="2:8" x14ac:dyDescent="0.3">
      <c r="G16" s="24">
        <f>SUM(G14:G15)</f>
        <v>40</v>
      </c>
      <c r="H16" s="24">
        <f>SUM(H14:H15)</f>
        <v>24</v>
      </c>
    </row>
    <row r="22" spans="2:2" x14ac:dyDescent="0.3">
      <c r="B22" s="26" t="s">
        <v>18</v>
      </c>
    </row>
  </sheetData>
  <mergeCells count="2">
    <mergeCell ref="E14:F14"/>
    <mergeCell ref="E15:F15"/>
  </mergeCells>
  <hyperlinks>
    <hyperlink ref="B22" r:id="rId1" xr:uid="{57ADC736-9D3D-42EA-ACB2-3138F8091556}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TimeSheet</vt:lpstr>
      <vt:lpstr>TimeSheet-2</vt:lpstr>
      <vt:lpstr>TimeSheet Format</vt:lpstr>
      <vt:lpstr>TimeSheet using MOD Function</vt:lpstr>
      <vt:lpstr>TimeSheet with Overtime</vt:lpstr>
      <vt:lpstr>Weekly TimeSheet</vt:lpstr>
      <vt:lpstr>Weekly Time Sheet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2020-11-05T13:34:49Z</dcterms:created>
  <dcterms:modified xsi:type="dcterms:W3CDTF">2023-07-02T18:51:11Z</dcterms:modified>
</cp:coreProperties>
</file>